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00" windowHeight="9315" activeTab="1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<sst xmlns="http://schemas.openxmlformats.org/spreadsheetml/2006/main" count="137" uniqueCount="135">
  <si>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</si>
  <si>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</si>
  <si>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</si>
  <si>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</si>
  <si>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</si>
  <si>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</si>
  <si>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</si>
  <si>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</si>
  <si>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</si>
  <si>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</si>
  <si>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</si>
  <si>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</si>
  <si>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</si>
  <si>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</si>
  <si>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</si>
  <si>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</si>
  <si>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</si>
  <si>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</si>
  <si>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</si>
  <si>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</si>
  <si>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</si>
  <si>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</si>
  <si>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</si>
  <si>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</si>
  <si>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</si>
  <si>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</si>
  <si>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</si>
  <si>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</si>
  <si>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</si>
  <si>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</si>
  <si>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</si>
  <si>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</si>
  <si>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</si>
  <si>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</si>
  <si>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</si>
  <si>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</si>
  <si>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</si>
  <si>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</si>
  <si>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</si>
  <si>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Приложение № 2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</si>
  <si>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</si>
  <si>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</si>
  <si>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</si>
  <si>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</si>
  <si>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</si>
  <si>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</si>
  <si>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</si>
  <si>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</si>
  <si>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</si>
  <si>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</si>
  <si>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</si>
  <si>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</si>
  <si>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</si>
  <si>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</si>
  <si>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</si>
  <si>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</si>
  <si>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</si>
  <si>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</si>
  <si>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</si>
  <si>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</si>
  <si>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</si>
  <si>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</si>
  <si>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</si>
  <si>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</si>
  <si>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</si>
  <si>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</si>
  <si>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</si>
  <si>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</si>
  <si>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</si>
  <si>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</si>
  <si>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</si>
  <si>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</si>
  <si>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</si>
  <si>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</si>
  <si>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</si>
  <si>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</si>
  <si>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</si>
  <si>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>% исп. год. назначен.</t>
  </si>
  <si>
    <t xml:space="preserve">Годовые назначения 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</si>
  <si>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</si>
  <si>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</si>
  <si>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</si>
  <si>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</si>
  <si>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</si>
  <si>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</si>
  <si>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</si>
  <si>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</si>
  <si>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</si>
  <si>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</si>
  <si>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</si>
  <si>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 xml:space="preserve">Физическая культура </t>
  </si>
  <si>
    <t>Массовый спорт</t>
  </si>
  <si>
    <t>Средства массовой инофрмации</t>
  </si>
  <si>
    <t>Исполнение бюджета муниципального образования Верхнесалдинского городского округа</t>
  </si>
  <si>
    <t>Пенсионное обеспечение</t>
  </si>
  <si>
    <t>Другие вопрсы в области физической культуры и спорта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</si>
  <si>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</si>
  <si>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</si>
  <si>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Приложение № 3</t>
  </si>
  <si>
    <t>Др. вопросы в области культуры и кинематографии</t>
  </si>
  <si>
    <t>1 03 02000</t>
  </si>
  <si>
    <t>1 05 04000</t>
  </si>
  <si>
    <t>Налог, взимаемый в связи с применением патентной системы налогообложения</t>
  </si>
  <si>
    <t>Обеспечение проведения выборов и референдумов</t>
  </si>
  <si>
    <t xml:space="preserve">исполнитель 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</si>
  <si>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</si>
  <si>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</si>
  <si>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</si>
  <si>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</si>
  <si>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</si>
  <si>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</si>
  <si>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Годовые назначе                                  ния  </t>
  </si>
  <si>
    <t xml:space="preserve"> 1 05 01000 </t>
  </si>
  <si>
    <t>Доролнительное образование детей</t>
  </si>
  <si>
    <t>ЗДРАВООХРАНЕНИЕ</t>
  </si>
  <si>
    <t xml:space="preserve"> Другие вопросы в области здравоохранения</t>
  </si>
  <si>
    <t xml:space="preserve">2 02 30000 </t>
  </si>
  <si>
    <t xml:space="preserve"> 2 02 10000 </t>
  </si>
  <si>
    <t xml:space="preserve"> 2 02 20000 </t>
  </si>
  <si>
    <t>Иные межбюджетные трансферты</t>
  </si>
  <si>
    <t>исполнитель: Измоденова Людмила Александровна, тел 8-34345-5-23-77</t>
  </si>
  <si>
    <t xml:space="preserve"> 2 02 15001 </t>
  </si>
  <si>
    <t xml:space="preserve"> 2 02 25527 </t>
  </si>
  <si>
    <t xml:space="preserve"> 2 02 40000 </t>
  </si>
  <si>
    <t>2 07 00000</t>
  </si>
  <si>
    <t>2 18 00000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</si>
  <si>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</si>
  <si>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</t>
  </si>
  <si>
    <t>Субсидии бюджетам в на государственную поддержку  малого и среднего предпринимательства, включая крестьянские (фермерские хозяйства), а также на реализацию мероприятий по поддержке молодежного предпринимательства</t>
  </si>
  <si>
    <t>Начальник  Финансового управления администрации</t>
  </si>
  <si>
    <t>С.В. Полковенкова</t>
  </si>
  <si>
    <t xml:space="preserve">Полковенкова С.В. </t>
  </si>
  <si>
    <t>Л.А. Измоденова, тел. 8-34345-2-19-37</t>
  </si>
  <si>
    <t>по доходам по состоянию на  01 августа   2018 года.</t>
  </si>
  <si>
    <t>по расходам  по состоянию на 01 августа  2018 года.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</si>
</sst>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0.0%"/>
    <numFmt numFmtId="188" formatCode="#,##0.0"/>
  </numFmts>
  <fonts count="44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5" fontId="4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justify" vertical="top"/>
    </xf>
    <xf numFmtId="185" fontId="4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justify" vertical="top" wrapText="1"/>
    </xf>
    <xf numFmtId="185" fontId="1" fillId="0" borderId="10" xfId="0" applyNumberFormat="1" applyFont="1" applyFill="1" applyBorder="1" applyAlignment="1">
      <alignment horizontal="center"/>
    </xf>
    <xf numFmtId="185" fontId="1" fillId="0" borderId="11" xfId="0" applyNumberFormat="1" applyFont="1" applyFill="1" applyBorder="1" applyAlignment="1">
      <alignment horizontal="center"/>
    </xf>
    <xf numFmtId="185" fontId="1" fillId="0" borderId="12" xfId="0" applyNumberFormat="1" applyFont="1" applyFill="1" applyBorder="1" applyAlignment="1">
      <alignment horizontal="center"/>
    </xf>
    <xf numFmtId="185" fontId="4" fillId="0" borderId="13" xfId="0" applyNumberFormat="1" applyFont="1" applyFill="1" applyBorder="1" applyAlignment="1">
      <alignment horizontal="center"/>
    </xf>
    <xf numFmtId="185" fontId="1" fillId="0" borderId="10" xfId="0" applyNumberFormat="1" applyFont="1" applyFill="1" applyBorder="1" applyAlignment="1">
      <alignment horizontal="center" vertical="top"/>
    </xf>
    <xf numFmtId="185" fontId="4" fillId="0" borderId="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 wrapText="1"/>
    </xf>
    <xf numFmtId="185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80" fontId="1" fillId="0" borderId="14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180" fontId="1" fillId="0" borderId="15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justify" vertical="top"/>
    </xf>
    <xf numFmtId="185" fontId="1" fillId="0" borderId="11" xfId="0" applyNumberFormat="1" applyFont="1" applyFill="1" applyBorder="1" applyAlignment="1">
      <alignment horizontal="center" vertical="top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justify" vertical="top"/>
    </xf>
    <xf numFmtId="185" fontId="1" fillId="0" borderId="12" xfId="0" applyNumberFormat="1" applyFont="1" applyFill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justify" vertical="top" wrapText="1"/>
    </xf>
    <xf numFmtId="185" fontId="4" fillId="0" borderId="13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3" xfId="0" applyFont="1" applyBorder="1" applyAlignment="1">
      <alignment horizontal="justify" vertical="top" wrapText="1"/>
    </xf>
    <xf numFmtId="185" fontId="1" fillId="0" borderId="11" xfId="0" applyNumberFormat="1" applyFont="1" applyBorder="1" applyAlignment="1">
      <alignment horizontal="center" wrapText="1"/>
    </xf>
    <xf numFmtId="185" fontId="4" fillId="0" borderId="13" xfId="0" applyNumberFormat="1" applyFont="1" applyBorder="1" applyAlignment="1">
      <alignment horizontal="center"/>
    </xf>
    <xf numFmtId="185" fontId="4" fillId="0" borderId="17" xfId="0" applyNumberFormat="1" applyFont="1" applyBorder="1" applyAlignment="1">
      <alignment horizontal="center"/>
    </xf>
    <xf numFmtId="185" fontId="4" fillId="0" borderId="17" xfId="0" applyNumberFormat="1" applyFont="1" applyFill="1" applyBorder="1" applyAlignment="1">
      <alignment horizontal="center" vertical="top"/>
    </xf>
    <xf numFmtId="185" fontId="4" fillId="0" borderId="17" xfId="0" applyNumberFormat="1" applyFont="1" applyFill="1" applyBorder="1" applyAlignment="1">
      <alignment horizontal="center"/>
    </xf>
    <xf numFmtId="185" fontId="1" fillId="0" borderId="19" xfId="0" applyNumberFormat="1" applyFont="1" applyBorder="1" applyAlignment="1">
      <alignment horizontal="center"/>
    </xf>
    <xf numFmtId="185" fontId="1" fillId="0" borderId="20" xfId="0" applyNumberFormat="1" applyFont="1" applyFill="1" applyBorder="1" applyAlignment="1">
      <alignment horizontal="center"/>
    </xf>
    <xf numFmtId="185" fontId="1" fillId="0" borderId="21" xfId="0" applyNumberFormat="1" applyFont="1" applyFill="1" applyBorder="1" applyAlignment="1">
      <alignment horizontal="center"/>
    </xf>
    <xf numFmtId="185" fontId="1" fillId="0" borderId="19" xfId="0" applyNumberFormat="1" applyFont="1" applyFill="1" applyBorder="1" applyAlignment="1">
      <alignment horizontal="center" vertical="top"/>
    </xf>
    <xf numFmtId="185" fontId="1" fillId="0" borderId="20" xfId="0" applyNumberFormat="1" applyFont="1" applyFill="1" applyBorder="1" applyAlignment="1">
      <alignment horizontal="center" vertical="top"/>
    </xf>
    <xf numFmtId="185" fontId="1" fillId="0" borderId="21" xfId="0" applyNumberFormat="1" applyFont="1" applyFill="1" applyBorder="1" applyAlignment="1">
      <alignment horizontal="center" vertical="top"/>
    </xf>
    <xf numFmtId="185" fontId="1" fillId="0" borderId="19" xfId="0" applyNumberFormat="1" applyFont="1" applyFill="1" applyBorder="1" applyAlignment="1">
      <alignment horizontal="center"/>
    </xf>
    <xf numFmtId="180" fontId="1" fillId="0" borderId="15" xfId="0" applyNumberFormat="1" applyFont="1" applyFill="1" applyBorder="1" applyAlignment="1">
      <alignment horizontal="center"/>
    </xf>
    <xf numFmtId="180" fontId="1" fillId="0" borderId="14" xfId="0" applyNumberFormat="1" applyFont="1" applyFill="1" applyBorder="1" applyAlignment="1">
      <alignment horizontal="center"/>
    </xf>
    <xf numFmtId="180" fontId="1" fillId="0" borderId="18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185" fontId="4" fillId="0" borderId="2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80" fontId="1" fillId="0" borderId="24" xfId="0" applyNumberFormat="1" applyFont="1" applyFill="1" applyBorder="1" applyAlignment="1">
      <alignment horizontal="center"/>
    </xf>
    <xf numFmtId="185" fontId="1" fillId="0" borderId="25" xfId="0" applyNumberFormat="1" applyFont="1" applyFill="1" applyBorder="1" applyAlignment="1">
      <alignment horizontal="center"/>
    </xf>
    <xf numFmtId="180" fontId="1" fillId="0" borderId="22" xfId="0" applyNumberFormat="1" applyFont="1" applyFill="1" applyBorder="1" applyAlignment="1">
      <alignment horizontal="center"/>
    </xf>
    <xf numFmtId="185" fontId="1" fillId="0" borderId="23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80" fontId="4" fillId="0" borderId="16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180" fontId="1" fillId="0" borderId="15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180" fontId="1" fillId="0" borderId="1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180" fontId="4" fillId="0" borderId="16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180" fontId="1" fillId="0" borderId="15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vertical="top" wrapText="1"/>
    </xf>
    <xf numFmtId="180" fontId="1" fillId="0" borderId="14" xfId="0" applyNumberFormat="1" applyFont="1" applyFill="1" applyBorder="1" applyAlignment="1">
      <alignment horizontal="center" vertical="top"/>
    </xf>
    <xf numFmtId="180" fontId="1" fillId="0" borderId="18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185" fontId="1" fillId="0" borderId="26" xfId="0" applyNumberFormat="1" applyFont="1" applyFill="1" applyBorder="1" applyAlignment="1">
      <alignment horizontal="center"/>
    </xf>
    <xf numFmtId="185" fontId="1" fillId="0" borderId="27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justify" vertical="top" wrapText="1"/>
    </xf>
    <xf numFmtId="0" fontId="9" fillId="0" borderId="13" xfId="0" applyFont="1" applyFill="1" applyBorder="1" applyAlignment="1">
      <alignment horizontal="justify" vertical="top" wrapText="1"/>
    </xf>
    <xf numFmtId="180" fontId="4" fillId="0" borderId="22" xfId="0" applyNumberFormat="1" applyFont="1" applyFill="1" applyBorder="1" applyAlignment="1">
      <alignment horizontal="center"/>
    </xf>
    <xf numFmtId="185" fontId="4" fillId="0" borderId="27" xfId="0" applyNumberFormat="1" applyFont="1" applyFill="1" applyBorder="1" applyAlignment="1">
      <alignment horizontal="center"/>
    </xf>
    <xf numFmtId="185" fontId="1" fillId="0" borderId="28" xfId="0" applyNumberFormat="1" applyFont="1" applyFill="1" applyBorder="1" applyAlignment="1">
      <alignment horizontal="center"/>
    </xf>
    <xf numFmtId="180" fontId="1" fillId="0" borderId="29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/>
    </xf>
    <xf numFmtId="185" fontId="1" fillId="0" borderId="30" xfId="0" applyNumberFormat="1" applyFont="1" applyFill="1" applyBorder="1" applyAlignment="1">
      <alignment horizontal="center"/>
    </xf>
    <xf numFmtId="185" fontId="4" fillId="0" borderId="31" xfId="0" applyNumberFormat="1" applyFont="1" applyFill="1" applyBorder="1" applyAlignment="1">
      <alignment horizontal="center"/>
    </xf>
    <xf numFmtId="188" fontId="4" fillId="0" borderId="32" xfId="0" applyNumberFormat="1" applyFont="1" applyFill="1" applyBorder="1" applyAlignment="1">
      <alignment horizontal="center"/>
    </xf>
    <xf numFmtId="188" fontId="4" fillId="0" borderId="33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8" fontId="1" fillId="0" borderId="32" xfId="0" applyNumberFormat="1" applyFont="1" applyFill="1" applyBorder="1" applyAlignment="1">
      <alignment horizontal="center"/>
    </xf>
    <xf numFmtId="188" fontId="4" fillId="0" borderId="35" xfId="0" applyNumberFormat="1" applyFont="1" applyFill="1" applyBorder="1" applyAlignment="1">
      <alignment horizontal="center"/>
    </xf>
    <xf numFmtId="185" fontId="4" fillId="0" borderId="35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185" fontId="4" fillId="33" borderId="13" xfId="0" applyNumberFormat="1" applyFont="1" applyFill="1" applyBorder="1" applyAlignment="1">
      <alignment horizontal="center"/>
    </xf>
    <xf numFmtId="185" fontId="1" fillId="33" borderId="11" xfId="0" applyNumberFormat="1" applyFont="1" applyFill="1" applyBorder="1" applyAlignment="1">
      <alignment horizontal="center" wrapText="1"/>
    </xf>
    <xf numFmtId="185" fontId="1" fillId="33" borderId="10" xfId="0" applyNumberFormat="1" applyFont="1" applyFill="1" applyBorder="1" applyAlignment="1">
      <alignment horizontal="center"/>
    </xf>
    <xf numFmtId="185" fontId="1" fillId="33" borderId="10" xfId="0" applyNumberFormat="1" applyFont="1" applyFill="1" applyBorder="1" applyAlignment="1">
      <alignment horizontal="center" vertical="center"/>
    </xf>
    <xf numFmtId="185" fontId="1" fillId="33" borderId="12" xfId="0" applyNumberFormat="1" applyFont="1" applyFill="1" applyBorder="1" applyAlignment="1">
      <alignment horizontal="center"/>
    </xf>
    <xf numFmtId="185" fontId="4" fillId="33" borderId="13" xfId="0" applyNumberFormat="1" applyFont="1" applyFill="1" applyBorder="1" applyAlignment="1">
      <alignment horizontal="center" vertical="top"/>
    </xf>
    <xf numFmtId="185" fontId="1" fillId="33" borderId="11" xfId="0" applyNumberFormat="1" applyFont="1" applyFill="1" applyBorder="1" applyAlignment="1">
      <alignment horizontal="center" vertical="top"/>
    </xf>
    <xf numFmtId="185" fontId="1" fillId="33" borderId="10" xfId="0" applyNumberFormat="1" applyFont="1" applyFill="1" applyBorder="1" applyAlignment="1">
      <alignment horizontal="center" vertical="top"/>
    </xf>
    <xf numFmtId="185" fontId="1" fillId="33" borderId="12" xfId="0" applyNumberFormat="1" applyFont="1" applyFill="1" applyBorder="1" applyAlignment="1">
      <alignment horizontal="center" vertical="top"/>
    </xf>
    <xf numFmtId="185" fontId="1" fillId="33" borderId="11" xfId="0" applyNumberFormat="1" applyFont="1" applyFill="1" applyBorder="1" applyAlignment="1">
      <alignment horizontal="center"/>
    </xf>
    <xf numFmtId="185" fontId="1" fillId="33" borderId="25" xfId="0" applyNumberFormat="1" applyFont="1" applyFill="1" applyBorder="1" applyAlignment="1">
      <alignment horizontal="center"/>
    </xf>
    <xf numFmtId="185" fontId="1" fillId="33" borderId="30" xfId="0" applyNumberFormat="1" applyFont="1" applyFill="1" applyBorder="1" applyAlignment="1">
      <alignment horizontal="center"/>
    </xf>
    <xf numFmtId="185" fontId="1" fillId="33" borderId="23" xfId="0" applyNumberFormat="1" applyFont="1" applyFill="1" applyBorder="1" applyAlignment="1">
      <alignment horizontal="center"/>
    </xf>
    <xf numFmtId="185" fontId="4" fillId="33" borderId="23" xfId="0" applyNumberFormat="1" applyFont="1" applyFill="1" applyBorder="1" applyAlignment="1">
      <alignment horizontal="center"/>
    </xf>
    <xf numFmtId="185" fontId="4" fillId="33" borderId="16" xfId="0" applyNumberFormat="1" applyFont="1" applyFill="1" applyBorder="1" applyAlignment="1">
      <alignment horizontal="center"/>
    </xf>
    <xf numFmtId="188" fontId="4" fillId="33" borderId="22" xfId="0" applyNumberFormat="1" applyFont="1" applyFill="1" applyBorder="1" applyAlignment="1">
      <alignment horizontal="center"/>
    </xf>
    <xf numFmtId="185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88" fontId="4" fillId="0" borderId="13" xfId="0" applyNumberFormat="1" applyFont="1" applyBorder="1" applyAlignment="1">
      <alignment horizontal="center" wrapText="1"/>
    </xf>
    <xf numFmtId="188" fontId="4" fillId="0" borderId="13" xfId="0" applyNumberFormat="1" applyFont="1" applyFill="1" applyBorder="1" applyAlignment="1">
      <alignment horizontal="center" vertical="top"/>
    </xf>
    <xf numFmtId="188" fontId="3" fillId="0" borderId="11" xfId="0" applyNumberFormat="1" applyFont="1" applyFill="1" applyBorder="1" applyAlignment="1">
      <alignment horizontal="center" vertical="top"/>
    </xf>
    <xf numFmtId="188" fontId="1" fillId="0" borderId="10" xfId="0" applyNumberFormat="1" applyFont="1" applyFill="1" applyBorder="1" applyAlignment="1">
      <alignment horizontal="center" vertical="top"/>
    </xf>
    <xf numFmtId="185" fontId="4" fillId="0" borderId="13" xfId="0" applyNumberFormat="1" applyFont="1" applyBorder="1" applyAlignment="1">
      <alignment horizontal="center" wrapText="1"/>
    </xf>
    <xf numFmtId="185" fontId="1" fillId="0" borderId="10" xfId="0" applyNumberFormat="1" applyFont="1" applyFill="1" applyBorder="1" applyAlignment="1">
      <alignment horizontal="center" vertical="top" wrapText="1"/>
    </xf>
    <xf numFmtId="185" fontId="1" fillId="0" borderId="10" xfId="0" applyNumberFormat="1" applyFont="1" applyFill="1" applyBorder="1" applyAlignment="1">
      <alignment horizontal="center" vertical="justify" wrapText="1"/>
    </xf>
    <xf numFmtId="0" fontId="1" fillId="0" borderId="0" xfId="0" applyFont="1" applyAlignment="1">
      <alignment wrapText="1"/>
    </xf>
    <xf numFmtId="185" fontId="4" fillId="0" borderId="13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justify" vertical="top" wrapText="1"/>
    </xf>
    <xf numFmtId="185" fontId="3" fillId="0" borderId="11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185" fontId="1" fillId="0" borderId="13" xfId="0" applyNumberFormat="1" applyFont="1" applyFill="1" applyBorder="1" applyAlignment="1">
      <alignment horizontal="center" vertical="top" wrapText="1"/>
    </xf>
    <xf numFmtId="185" fontId="4" fillId="33" borderId="36" xfId="0" applyNumberFormat="1" applyFont="1" applyFill="1" applyBorder="1" applyAlignment="1">
      <alignment horizontal="center"/>
    </xf>
    <xf numFmtId="185" fontId="4" fillId="33" borderId="31" xfId="0" applyNumberFormat="1" applyFont="1" applyFill="1" applyBorder="1" applyAlignment="1">
      <alignment horizontal="center"/>
    </xf>
    <xf numFmtId="185" fontId="1" fillId="33" borderId="37" xfId="0" applyNumberFormat="1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 vertical="top"/>
    </xf>
    <xf numFmtId="188" fontId="1" fillId="0" borderId="10" xfId="0" applyNumberFormat="1" applyFont="1" applyFill="1" applyBorder="1" applyAlignment="1">
      <alignment horizontal="center" vertical="justify"/>
    </xf>
    <xf numFmtId="188" fontId="1" fillId="0" borderId="12" xfId="0" applyNumberFormat="1" applyFont="1" applyFill="1" applyBorder="1" applyAlignment="1">
      <alignment horizontal="center" vertical="top"/>
    </xf>
    <xf numFmtId="188" fontId="1" fillId="0" borderId="0" xfId="0" applyNumberFormat="1" applyFont="1" applyFill="1" applyAlignment="1">
      <alignment horizontal="center" vertical="justify"/>
    </xf>
    <xf numFmtId="188" fontId="3" fillId="0" borderId="10" xfId="0" applyNumberFormat="1" applyFont="1" applyFill="1" applyBorder="1" applyAlignment="1">
      <alignment horizontal="center" vertical="top"/>
    </xf>
    <xf numFmtId="188" fontId="3" fillId="0" borderId="12" xfId="0" applyNumberFormat="1" applyFont="1" applyFill="1" applyBorder="1" applyAlignment="1">
      <alignment horizontal="center" vertical="top"/>
    </xf>
    <xf numFmtId="185" fontId="1" fillId="0" borderId="38" xfId="0" applyNumberFormat="1" applyFont="1" applyFill="1" applyBorder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16" xfId="0" applyFont="1" applyBorder="1" applyAlignment="1">
      <alignment horizontal="justify" vertical="top"/>
    </xf>
    <xf numFmtId="0" fontId="2" fillId="0" borderId="13" xfId="0" applyFont="1" applyBorder="1" applyAlignment="1">
      <alignment horizontal="justify" vertical="top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3" fillId="0" borderId="0" xfId="0" applyFont="1" applyBorder="1" applyAlignment="1">
      <alignment horizontal="center"/>
    </xf>
    <xf numFmtId="188" fontId="1" fillId="33" borderId="11" xfId="0" applyNumberFormat="1" applyFont="1" applyFill="1" applyBorder="1" applyAlignment="1">
      <alignment horizontal="center" vertical="top"/>
    </xf>
    <xf numFmtId="188" fontId="1" fillId="33" borderId="10" xfId="0" applyNumberFormat="1" applyFont="1" applyFill="1" applyBorder="1" applyAlignment="1">
      <alignment horizontal="center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zoomScaleSheetLayoutView="75" zoomScalePageLayoutView="0" workbookViewId="0" topLeftCell="A37">
      <selection activeCell="H50" sqref="H50"/>
    </sheetView>
  </sheetViews>
  <sheetFormatPr defaultColWidth="9.140625" defaultRowHeight="12.75"/>
  <cols>
    <col min="1" max="1" width="13.28125" style="0" customWidth="1"/>
    <col min="2" max="2" width="46.57421875" style="0" customWidth="1"/>
    <col min="3" max="3" width="14.57421875" style="0" customWidth="1"/>
    <col min="4" max="4" width="13.140625" style="0" customWidth="1"/>
    <col min="5" max="5" width="9.7109375" style="0" customWidth="1"/>
  </cols>
  <sheetData>
    <row r="1" spans="1:5" ht="15">
      <c r="A1" s="1"/>
      <c r="B1" s="1"/>
      <c r="C1" s="2"/>
      <c r="D1" s="1" t="s">
        <v>98</v>
      </c>
      <c r="E1" s="1"/>
    </row>
    <row r="2" spans="1:5" ht="15">
      <c r="A2" s="1"/>
      <c r="B2" s="155"/>
      <c r="C2" s="155"/>
      <c r="D2" s="155"/>
      <c r="E2" s="155"/>
    </row>
    <row r="3" spans="1:5" ht="15">
      <c r="A3" s="159" t="s">
        <v>93</v>
      </c>
      <c r="B3" s="159"/>
      <c r="C3" s="159"/>
      <c r="D3" s="159"/>
      <c r="E3" s="159"/>
    </row>
    <row r="4" spans="1:5" ht="15">
      <c r="A4" s="159" t="s">
        <v>133</v>
      </c>
      <c r="B4" s="159"/>
      <c r="C4" s="159"/>
      <c r="D4" s="159"/>
      <c r="E4" s="159"/>
    </row>
    <row r="5" spans="1:5" ht="15.75" thickBot="1">
      <c r="A5" s="1"/>
      <c r="B5" s="1"/>
      <c r="C5" s="1"/>
      <c r="D5" s="160" t="s">
        <v>0</v>
      </c>
      <c r="E5" s="160"/>
    </row>
    <row r="6" spans="1:5" ht="12.75">
      <c r="A6" s="161" t="s">
        <v>1</v>
      </c>
      <c r="B6" s="149" t="s">
        <v>2</v>
      </c>
      <c r="C6" s="152" t="s">
        <v>78</v>
      </c>
      <c r="D6" s="152" t="s">
        <v>3</v>
      </c>
      <c r="E6" s="152" t="s">
        <v>79</v>
      </c>
    </row>
    <row r="7" spans="1:5" ht="12.75">
      <c r="A7" s="162"/>
      <c r="B7" s="150"/>
      <c r="C7" s="153"/>
      <c r="D7" s="153"/>
      <c r="E7" s="153"/>
    </row>
    <row r="8" spans="1:5" ht="13.5" thickBot="1">
      <c r="A8" s="163"/>
      <c r="B8" s="151"/>
      <c r="C8" s="154"/>
      <c r="D8" s="154"/>
      <c r="E8" s="154"/>
    </row>
    <row r="9" spans="1:5" ht="15" thickBot="1">
      <c r="A9" s="26" t="s">
        <v>4</v>
      </c>
      <c r="B9" s="27" t="s">
        <v>5</v>
      </c>
      <c r="C9" s="124">
        <f>C10+C11+C12+C13+C14+C15+C16+C17+C18+C19+C20+C21+C22+C23+C24+C25+C26</f>
        <v>405371.30000000005</v>
      </c>
      <c r="D9" s="124">
        <f>SUM(D10:D26)</f>
        <v>222831</v>
      </c>
      <c r="E9" s="128">
        <f>D9/C9*100</f>
        <v>54.96960440958696</v>
      </c>
    </row>
    <row r="10" spans="1:5" ht="15">
      <c r="A10" s="23" t="s">
        <v>6</v>
      </c>
      <c r="B10" s="24" t="s">
        <v>7</v>
      </c>
      <c r="C10" s="142">
        <v>236490</v>
      </c>
      <c r="D10" s="166">
        <v>136720.9</v>
      </c>
      <c r="E10" s="129">
        <f aca="true" t="shared" si="0" ref="E10:E18">D10/C10*100</f>
        <v>57.81255021353968</v>
      </c>
    </row>
    <row r="11" spans="1:5" ht="30">
      <c r="A11" s="19" t="s">
        <v>100</v>
      </c>
      <c r="B11" s="14" t="s">
        <v>107</v>
      </c>
      <c r="C11" s="127">
        <v>9548</v>
      </c>
      <c r="D11" s="167">
        <v>5650.9</v>
      </c>
      <c r="E11" s="129">
        <f t="shared" si="0"/>
        <v>59.18412232928362</v>
      </c>
    </row>
    <row r="12" spans="1:5" ht="30">
      <c r="A12" s="20" t="s">
        <v>112</v>
      </c>
      <c r="B12" s="7" t="s">
        <v>108</v>
      </c>
      <c r="C12" s="143">
        <v>5243</v>
      </c>
      <c r="D12" s="145">
        <v>4577.4</v>
      </c>
      <c r="E12" s="130">
        <f t="shared" si="0"/>
        <v>87.30497806599274</v>
      </c>
    </row>
    <row r="13" spans="1:5" ht="30">
      <c r="A13" s="20" t="s">
        <v>8</v>
      </c>
      <c r="B13" s="131" t="s">
        <v>9</v>
      </c>
      <c r="C13" s="127">
        <v>22538</v>
      </c>
      <c r="D13" s="127">
        <v>13588</v>
      </c>
      <c r="E13" s="129">
        <f t="shared" si="0"/>
        <v>60.28928920046144</v>
      </c>
    </row>
    <row r="14" spans="1:5" ht="15">
      <c r="A14" s="21" t="s">
        <v>10</v>
      </c>
      <c r="B14" s="7" t="s">
        <v>11</v>
      </c>
      <c r="C14" s="127">
        <v>76</v>
      </c>
      <c r="D14" s="127">
        <v>0</v>
      </c>
      <c r="E14" s="129">
        <f t="shared" si="0"/>
        <v>0</v>
      </c>
    </row>
    <row r="15" spans="1:5" ht="30">
      <c r="A15" s="21" t="s">
        <v>101</v>
      </c>
      <c r="B15" s="7" t="s">
        <v>102</v>
      </c>
      <c r="C15" s="127">
        <v>1779</v>
      </c>
      <c r="D15" s="127">
        <v>1401.9</v>
      </c>
      <c r="E15" s="129">
        <f t="shared" si="0"/>
        <v>78.80269814502529</v>
      </c>
    </row>
    <row r="16" spans="1:5" ht="15">
      <c r="A16" s="21" t="s">
        <v>12</v>
      </c>
      <c r="B16" s="7" t="s">
        <v>13</v>
      </c>
      <c r="C16" s="127">
        <v>18675</v>
      </c>
      <c r="D16" s="127">
        <v>3172.5</v>
      </c>
      <c r="E16" s="129">
        <f t="shared" si="0"/>
        <v>16.987951807228914</v>
      </c>
    </row>
    <row r="17" spans="1:5" ht="15">
      <c r="A17" s="20" t="s">
        <v>14</v>
      </c>
      <c r="B17" s="14" t="s">
        <v>15</v>
      </c>
      <c r="C17" s="127">
        <v>32724</v>
      </c>
      <c r="D17" s="127">
        <v>19072.7</v>
      </c>
      <c r="E17" s="129">
        <f t="shared" si="0"/>
        <v>58.28352279672412</v>
      </c>
    </row>
    <row r="18" spans="1:5" ht="15">
      <c r="A18" s="20" t="s">
        <v>16</v>
      </c>
      <c r="B18" s="14" t="s">
        <v>17</v>
      </c>
      <c r="C18" s="127">
        <v>5495.4</v>
      </c>
      <c r="D18" s="127">
        <v>3941.9</v>
      </c>
      <c r="E18" s="129">
        <f t="shared" si="0"/>
        <v>71.73090220912036</v>
      </c>
    </row>
    <row r="19" spans="1:5" ht="45">
      <c r="A19" s="20" t="s">
        <v>18</v>
      </c>
      <c r="B19" s="7" t="s">
        <v>80</v>
      </c>
      <c r="C19" s="127">
        <v>0</v>
      </c>
      <c r="D19" s="127">
        <v>0</v>
      </c>
      <c r="E19" s="129">
        <v>0</v>
      </c>
    </row>
    <row r="20" spans="1:5" ht="45">
      <c r="A20" s="20" t="s">
        <v>19</v>
      </c>
      <c r="B20" s="7" t="s">
        <v>81</v>
      </c>
      <c r="C20" s="127">
        <v>39226</v>
      </c>
      <c r="D20" s="127">
        <v>16449.7</v>
      </c>
      <c r="E20" s="129">
        <f>D20/C20*100</f>
        <v>41.93570590934584</v>
      </c>
    </row>
    <row r="21" spans="1:5" ht="30">
      <c r="A21" s="20" t="s">
        <v>20</v>
      </c>
      <c r="B21" s="7" t="s">
        <v>21</v>
      </c>
      <c r="C21" s="127">
        <v>9931</v>
      </c>
      <c r="D21" s="127">
        <v>5625</v>
      </c>
      <c r="E21" s="129">
        <f>D21/C21*100</f>
        <v>56.64082166951968</v>
      </c>
    </row>
    <row r="22" spans="1:5" ht="30">
      <c r="A22" s="22" t="s">
        <v>22</v>
      </c>
      <c r="B22" s="15" t="s">
        <v>23</v>
      </c>
      <c r="C22" s="127">
        <v>1478.4</v>
      </c>
      <c r="D22" s="127">
        <v>801</v>
      </c>
      <c r="E22" s="129">
        <f>D22/C22*100</f>
        <v>54.1801948051948</v>
      </c>
    </row>
    <row r="23" spans="1:5" ht="30">
      <c r="A23" s="22" t="s">
        <v>24</v>
      </c>
      <c r="B23" s="7" t="s">
        <v>25</v>
      </c>
      <c r="C23" s="127">
        <v>14822.2</v>
      </c>
      <c r="D23" s="127">
        <v>6028.7</v>
      </c>
      <c r="E23" s="129">
        <f>D23/C23*100</f>
        <v>40.67344928553116</v>
      </c>
    </row>
    <row r="24" spans="1:5" ht="15">
      <c r="A24" s="21" t="s">
        <v>26</v>
      </c>
      <c r="B24" s="7" t="s">
        <v>27</v>
      </c>
      <c r="C24" s="127">
        <v>0</v>
      </c>
      <c r="D24" s="127">
        <v>0</v>
      </c>
      <c r="E24" s="129">
        <v>0</v>
      </c>
    </row>
    <row r="25" spans="1:5" ht="15">
      <c r="A25" s="22" t="s">
        <v>28</v>
      </c>
      <c r="B25" s="7" t="s">
        <v>29</v>
      </c>
      <c r="C25" s="127">
        <v>6715.2</v>
      </c>
      <c r="D25" s="127">
        <v>5303.6</v>
      </c>
      <c r="E25" s="129">
        <f>D25/C25*100</f>
        <v>78.9790326423636</v>
      </c>
    </row>
    <row r="26" spans="1:5" ht="15.75" thickBot="1">
      <c r="A26" s="29" t="s">
        <v>30</v>
      </c>
      <c r="B26" s="30" t="s">
        <v>31</v>
      </c>
      <c r="C26" s="144">
        <v>630.1</v>
      </c>
      <c r="D26" s="144">
        <v>496.8</v>
      </c>
      <c r="E26" s="129">
        <f>D26/C26*100</f>
        <v>78.84462783685129</v>
      </c>
    </row>
    <row r="27" spans="1:5" ht="15" thickBot="1">
      <c r="A27" s="32" t="s">
        <v>32</v>
      </c>
      <c r="B27" s="33" t="s">
        <v>33</v>
      </c>
      <c r="C27" s="125">
        <f>C28+C36+C37+C35</f>
        <v>856323.7</v>
      </c>
      <c r="D27" s="125">
        <f>D28+D36+D37+D35</f>
        <v>514292</v>
      </c>
      <c r="E27" s="132">
        <f>D27/C27*100</f>
        <v>60.0581298870976</v>
      </c>
    </row>
    <row r="28" spans="1:5" ht="30">
      <c r="A28" s="133" t="s">
        <v>34</v>
      </c>
      <c r="B28" s="134" t="s">
        <v>35</v>
      </c>
      <c r="C28" s="126">
        <v>858281.6</v>
      </c>
      <c r="D28" s="126">
        <v>516255.5</v>
      </c>
      <c r="E28" s="135">
        <f>D28/C28*100</f>
        <v>60.149897189919955</v>
      </c>
    </row>
    <row r="29" spans="1:5" ht="30">
      <c r="A29" s="22" t="s">
        <v>117</v>
      </c>
      <c r="B29" s="7" t="s">
        <v>82</v>
      </c>
      <c r="C29" s="127">
        <v>0</v>
      </c>
      <c r="D29" s="127">
        <v>0</v>
      </c>
      <c r="E29" s="129">
        <v>0</v>
      </c>
    </row>
    <row r="30" spans="1:5" ht="30">
      <c r="A30" s="22" t="s">
        <v>121</v>
      </c>
      <c r="B30" s="14" t="s">
        <v>83</v>
      </c>
      <c r="C30" s="127">
        <v>0</v>
      </c>
      <c r="D30" s="127">
        <v>0</v>
      </c>
      <c r="E30" s="129">
        <v>0</v>
      </c>
    </row>
    <row r="31" spans="1:5" ht="45">
      <c r="A31" s="22" t="s">
        <v>118</v>
      </c>
      <c r="B31" s="7" t="s">
        <v>109</v>
      </c>
      <c r="C31" s="127">
        <v>333117.3</v>
      </c>
      <c r="D31" s="127">
        <v>186684.4</v>
      </c>
      <c r="E31" s="129">
        <f>D31/C31*100</f>
        <v>56.04164058726461</v>
      </c>
    </row>
    <row r="32" spans="1:5" ht="90">
      <c r="A32" s="22" t="s">
        <v>122</v>
      </c>
      <c r="B32" s="7" t="s">
        <v>128</v>
      </c>
      <c r="C32" s="127">
        <v>996</v>
      </c>
      <c r="D32" s="127">
        <v>996</v>
      </c>
      <c r="E32" s="129">
        <v>0</v>
      </c>
    </row>
    <row r="33" spans="1:5" ht="30">
      <c r="A33" s="22" t="s">
        <v>116</v>
      </c>
      <c r="B33" s="14" t="s">
        <v>110</v>
      </c>
      <c r="C33" s="127">
        <v>515577.5</v>
      </c>
      <c r="D33" s="127">
        <v>324392.9</v>
      </c>
      <c r="E33" s="129">
        <f>D33/C33*100</f>
        <v>62.91835853969579</v>
      </c>
    </row>
    <row r="34" spans="1:5" ht="15">
      <c r="A34" s="22" t="s">
        <v>123</v>
      </c>
      <c r="B34" s="136" t="s">
        <v>119</v>
      </c>
      <c r="C34" s="127">
        <v>9586.8</v>
      </c>
      <c r="D34" s="127">
        <v>5178.2</v>
      </c>
      <c r="E34" s="129">
        <f>D34/C34*100</f>
        <v>54.01385238035633</v>
      </c>
    </row>
    <row r="35" spans="1:5" ht="30">
      <c r="A35" s="22" t="s">
        <v>124</v>
      </c>
      <c r="B35" s="7" t="s">
        <v>84</v>
      </c>
      <c r="C35" s="127">
        <v>256.5</v>
      </c>
      <c r="D35" s="127">
        <v>256.6</v>
      </c>
      <c r="E35" s="129">
        <f>D35/C35*100</f>
        <v>100.03898635477584</v>
      </c>
    </row>
    <row r="36" spans="1:5" ht="90">
      <c r="A36" s="22" t="s">
        <v>125</v>
      </c>
      <c r="B36" s="7" t="s">
        <v>126</v>
      </c>
      <c r="C36" s="146">
        <v>220.4</v>
      </c>
      <c r="D36" s="146">
        <v>220.5</v>
      </c>
      <c r="E36" s="129"/>
    </row>
    <row r="37" spans="1:5" ht="60.75" thickBot="1">
      <c r="A37" s="35" t="s">
        <v>127</v>
      </c>
      <c r="B37" s="137" t="s">
        <v>85</v>
      </c>
      <c r="C37" s="147">
        <v>-2434.8</v>
      </c>
      <c r="D37" s="147">
        <v>-2440.6</v>
      </c>
      <c r="E37" s="129">
        <f>D37/C37*100</f>
        <v>100.23821258419581</v>
      </c>
    </row>
    <row r="38" spans="1:5" ht="29.25" thickBot="1">
      <c r="A38" s="36" t="s">
        <v>36</v>
      </c>
      <c r="B38" s="37" t="s">
        <v>37</v>
      </c>
      <c r="C38" s="125">
        <v>0</v>
      </c>
      <c r="D38" s="125">
        <v>0</v>
      </c>
      <c r="E38" s="138">
        <v>0</v>
      </c>
    </row>
    <row r="39" spans="1:5" ht="15.75" customHeight="1" thickBot="1">
      <c r="A39" s="156" t="s">
        <v>38</v>
      </c>
      <c r="B39" s="157"/>
      <c r="C39" s="125">
        <f>C9+C27</f>
        <v>1261695</v>
      </c>
      <c r="D39" s="125">
        <f>D9+D27</f>
        <v>737123</v>
      </c>
      <c r="E39" s="132">
        <f>D39/C39*100</f>
        <v>58.42323223917032</v>
      </c>
    </row>
    <row r="40" spans="1:5" ht="15">
      <c r="A40" s="4"/>
      <c r="B40" s="4"/>
      <c r="C40" s="13"/>
      <c r="D40" s="13"/>
      <c r="E40" s="5"/>
    </row>
    <row r="41" spans="1:5" ht="15">
      <c r="A41" s="4"/>
      <c r="B41" s="4"/>
      <c r="C41" s="3"/>
      <c r="D41" s="3"/>
      <c r="E41" s="5"/>
    </row>
    <row r="42" spans="1:5" ht="15">
      <c r="A42" s="1"/>
      <c r="B42" s="1"/>
      <c r="C42" s="1"/>
      <c r="D42" s="1"/>
      <c r="E42" s="1"/>
    </row>
    <row r="43" spans="1:5" ht="15">
      <c r="A43" s="1"/>
      <c r="B43" s="1"/>
      <c r="C43" s="1"/>
      <c r="D43" s="1"/>
      <c r="E43" s="1"/>
    </row>
    <row r="44" spans="1:5" ht="15">
      <c r="A44" s="158"/>
      <c r="B44" s="158"/>
      <c r="C44" s="1"/>
      <c r="D44" s="1"/>
      <c r="E44" s="1"/>
    </row>
    <row r="45" spans="1:5" ht="15">
      <c r="A45" s="1" t="s">
        <v>129</v>
      </c>
      <c r="B45" s="1"/>
      <c r="C45" s="1"/>
      <c r="D45" s="155" t="s">
        <v>130</v>
      </c>
      <c r="E45" s="155"/>
    </row>
    <row r="46" spans="1:5" ht="15">
      <c r="A46" s="1"/>
      <c r="B46" s="1"/>
      <c r="C46" s="1"/>
      <c r="D46" s="1"/>
      <c r="E46" s="1"/>
    </row>
    <row r="47" spans="1:5" ht="15">
      <c r="A47" s="1" t="s">
        <v>104</v>
      </c>
      <c r="B47" s="1" t="s">
        <v>132</v>
      </c>
      <c r="C47" s="1"/>
      <c r="D47" s="1"/>
      <c r="E47" s="1"/>
    </row>
  </sheetData>
  <sheetProtection/>
  <mergeCells count="12">
    <mergeCell ref="A44:B44"/>
    <mergeCell ref="D45:E45"/>
    <mergeCell ref="A3:E3"/>
    <mergeCell ref="A4:E4"/>
    <mergeCell ref="D5:E5"/>
    <mergeCell ref="A6:A8"/>
    <mergeCell ref="B6:B8"/>
    <mergeCell ref="C6:C8"/>
    <mergeCell ref="D6:D8"/>
    <mergeCell ref="E6:E8"/>
    <mergeCell ref="B2:E2"/>
    <mergeCell ref="A39:B39"/>
  </mergeCells>
  <printOptions/>
  <pageMargins left="0.57" right="0.23" top="0.46" bottom="0.58" header="0.21" footer="0.3"/>
  <pageSetup horizontalDpi="600" verticalDpi="600" orientation="portrait" paperSize="9" scale="96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0">
      <selection activeCell="L19" sqref="L19"/>
    </sheetView>
  </sheetViews>
  <sheetFormatPr defaultColWidth="9.140625" defaultRowHeight="12.75"/>
  <cols>
    <col min="1" max="1" width="5.8515625" style="0" customWidth="1"/>
    <col min="2" max="2" width="62.140625" style="0" customWidth="1"/>
    <col min="3" max="3" width="11.8515625" style="0" customWidth="1"/>
    <col min="4" max="4" width="1.1484375" style="0" hidden="1" customWidth="1"/>
    <col min="5" max="5" width="12.7109375" style="123" customWidth="1"/>
    <col min="6" max="6" width="6.7109375" style="0" hidden="1" customWidth="1"/>
    <col min="7" max="7" width="8.8515625" style="0" customWidth="1"/>
  </cols>
  <sheetData>
    <row r="1" spans="1:7" ht="15">
      <c r="A1" s="1"/>
      <c r="B1" s="1"/>
      <c r="C1" s="1"/>
      <c r="D1" s="1"/>
      <c r="E1" s="104" t="s">
        <v>39</v>
      </c>
      <c r="F1" s="1"/>
      <c r="G1" s="1"/>
    </row>
    <row r="2" spans="1:7" ht="18" customHeight="1">
      <c r="A2" s="1"/>
      <c r="B2" s="164"/>
      <c r="C2" s="164"/>
      <c r="D2" s="164"/>
      <c r="E2" s="164"/>
      <c r="F2" s="164"/>
      <c r="G2" s="164"/>
    </row>
    <row r="3" spans="1:7" ht="15">
      <c r="A3" s="159" t="s">
        <v>93</v>
      </c>
      <c r="B3" s="159"/>
      <c r="C3" s="159"/>
      <c r="D3" s="159"/>
      <c r="E3" s="159"/>
      <c r="F3" s="159"/>
      <c r="G3" s="159"/>
    </row>
    <row r="4" spans="1:7" ht="15">
      <c r="A4" s="159" t="s">
        <v>134</v>
      </c>
      <c r="B4" s="159"/>
      <c r="C4" s="159"/>
      <c r="D4" s="159"/>
      <c r="E4" s="159"/>
      <c r="F4" s="159"/>
      <c r="G4" s="159"/>
    </row>
    <row r="5" spans="1:7" ht="15.75" thickBot="1">
      <c r="A5" s="1"/>
      <c r="B5" s="1"/>
      <c r="C5" s="1"/>
      <c r="D5" s="1"/>
      <c r="E5" s="165" t="s">
        <v>40</v>
      </c>
      <c r="F5" s="165"/>
      <c r="G5" s="165"/>
    </row>
    <row r="6" spans="1:7" ht="91.5" customHeight="1" thickBot="1">
      <c r="A6" s="60" t="s">
        <v>41</v>
      </c>
      <c r="B6" s="61" t="s">
        <v>42</v>
      </c>
      <c r="C6" s="61" t="s">
        <v>111</v>
      </c>
      <c r="D6" s="61" t="s">
        <v>43</v>
      </c>
      <c r="E6" s="105" t="s">
        <v>44</v>
      </c>
      <c r="F6" s="27" t="s">
        <v>45</v>
      </c>
      <c r="G6" s="28" t="s">
        <v>77</v>
      </c>
    </row>
    <row r="7" spans="1:7" ht="15" thickBot="1">
      <c r="A7" s="62">
        <v>100</v>
      </c>
      <c r="B7" s="63" t="s">
        <v>46</v>
      </c>
      <c r="C7" s="11">
        <f>C8+C9+C10+C12+C13+C14+C15+C11</f>
        <v>99572.29999999999</v>
      </c>
      <c r="D7" s="11">
        <f>D8+D9+D10+D12+D13+D14+D15</f>
        <v>0</v>
      </c>
      <c r="E7" s="106">
        <f>E8+E9+E10+E12+E13+E14+E15+E11</f>
        <v>54818.700000000004</v>
      </c>
      <c r="F7" s="39">
        <f>F8+F9+F10+F12+F13+F14+F15</f>
        <v>0</v>
      </c>
      <c r="G7" s="40">
        <f>E7/C7%</f>
        <v>55.054166670851245</v>
      </c>
    </row>
    <row r="8" spans="1:7" ht="15">
      <c r="A8" s="64">
        <v>102</v>
      </c>
      <c r="B8" s="65" t="s">
        <v>75</v>
      </c>
      <c r="C8" s="107">
        <v>2303.2</v>
      </c>
      <c r="D8" s="107"/>
      <c r="E8" s="107">
        <v>1211</v>
      </c>
      <c r="F8" s="38"/>
      <c r="G8" s="43">
        <f aca="true" t="shared" si="0" ref="G8:G26">E8/C8%</f>
        <v>52.57902049322682</v>
      </c>
    </row>
    <row r="9" spans="1:7" ht="30">
      <c r="A9" s="51">
        <v>103</v>
      </c>
      <c r="B9" s="18" t="s">
        <v>47</v>
      </c>
      <c r="C9" s="108">
        <v>5010.6</v>
      </c>
      <c r="D9" s="108"/>
      <c r="E9" s="108">
        <v>2390.4</v>
      </c>
      <c r="F9" s="8"/>
      <c r="G9" s="43">
        <f t="shared" si="0"/>
        <v>47.70686145371812</v>
      </c>
    </row>
    <row r="10" spans="1:7" ht="30">
      <c r="A10" s="51">
        <v>104</v>
      </c>
      <c r="B10" s="18" t="s">
        <v>76</v>
      </c>
      <c r="C10" s="108">
        <v>36083.2</v>
      </c>
      <c r="D10" s="108"/>
      <c r="E10" s="108">
        <v>20706.7</v>
      </c>
      <c r="F10" s="8"/>
      <c r="G10" s="44">
        <f t="shared" si="0"/>
        <v>57.385985721887195</v>
      </c>
    </row>
    <row r="11" spans="1:7" ht="15">
      <c r="A11" s="51">
        <v>105</v>
      </c>
      <c r="B11" s="18" t="s">
        <v>105</v>
      </c>
      <c r="C11" s="108">
        <v>319.9</v>
      </c>
      <c r="D11" s="108"/>
      <c r="E11" s="108">
        <v>150</v>
      </c>
      <c r="F11" s="8"/>
      <c r="G11" s="44">
        <v>0</v>
      </c>
    </row>
    <row r="12" spans="1:7" ht="45" customHeight="1">
      <c r="A12" s="51">
        <v>106</v>
      </c>
      <c r="B12" s="66" t="s">
        <v>96</v>
      </c>
      <c r="C12" s="108">
        <v>14059.5</v>
      </c>
      <c r="D12" s="108"/>
      <c r="E12" s="108">
        <v>8431.2</v>
      </c>
      <c r="F12" s="8"/>
      <c r="G12" s="44">
        <f t="shared" si="0"/>
        <v>59.96799317187667</v>
      </c>
    </row>
    <row r="13" spans="1:7" ht="21" customHeight="1">
      <c r="A13" s="67">
        <v>107</v>
      </c>
      <c r="B13" s="17" t="s">
        <v>103</v>
      </c>
      <c r="C13" s="109">
        <v>0</v>
      </c>
      <c r="D13" s="109"/>
      <c r="E13" s="109">
        <v>0</v>
      </c>
      <c r="F13" s="16"/>
      <c r="G13" s="44">
        <v>0</v>
      </c>
    </row>
    <row r="14" spans="1:7" ht="15">
      <c r="A14" s="51">
        <v>111</v>
      </c>
      <c r="B14" s="17" t="s">
        <v>97</v>
      </c>
      <c r="C14" s="108">
        <v>320</v>
      </c>
      <c r="D14" s="108"/>
      <c r="E14" s="108">
        <v>0</v>
      </c>
      <c r="F14" s="8"/>
      <c r="G14" s="44">
        <f t="shared" si="0"/>
        <v>0</v>
      </c>
    </row>
    <row r="15" spans="1:7" ht="15.75" thickBot="1">
      <c r="A15" s="52">
        <v>113</v>
      </c>
      <c r="B15" s="68" t="s">
        <v>49</v>
      </c>
      <c r="C15" s="110">
        <v>41475.9</v>
      </c>
      <c r="D15" s="110"/>
      <c r="E15" s="110">
        <v>21929.4</v>
      </c>
      <c r="F15" s="10"/>
      <c r="G15" s="45">
        <f t="shared" si="0"/>
        <v>52.87263205861717</v>
      </c>
    </row>
    <row r="16" spans="1:7" ht="29.25" thickBot="1">
      <c r="A16" s="69">
        <v>300</v>
      </c>
      <c r="B16" s="70" t="s">
        <v>106</v>
      </c>
      <c r="C16" s="111">
        <f>C17+C18+C19</f>
        <v>14632.400000000001</v>
      </c>
      <c r="D16" s="111">
        <f>D17+D18+D19</f>
        <v>0</v>
      </c>
      <c r="E16" s="111">
        <f>E17+E18+E19</f>
        <v>5752.599999999999</v>
      </c>
      <c r="F16" s="34"/>
      <c r="G16" s="41">
        <f t="shared" si="0"/>
        <v>39.314124818895046</v>
      </c>
    </row>
    <row r="17" spans="1:7" ht="30" customHeight="1">
      <c r="A17" s="71">
        <v>309</v>
      </c>
      <c r="B17" s="72" t="s">
        <v>86</v>
      </c>
      <c r="C17" s="112">
        <v>10832.6</v>
      </c>
      <c r="D17" s="112"/>
      <c r="E17" s="112">
        <v>4984.2</v>
      </c>
      <c r="F17" s="25"/>
      <c r="G17" s="46">
        <f t="shared" si="0"/>
        <v>46.01111459852667</v>
      </c>
    </row>
    <row r="18" spans="1:7" ht="15">
      <c r="A18" s="73">
        <v>310</v>
      </c>
      <c r="B18" s="66" t="s">
        <v>50</v>
      </c>
      <c r="C18" s="113">
        <v>1139</v>
      </c>
      <c r="D18" s="113"/>
      <c r="E18" s="113">
        <v>613.7</v>
      </c>
      <c r="F18" s="12"/>
      <c r="G18" s="47">
        <f t="shared" si="0"/>
        <v>53.88059701492537</v>
      </c>
    </row>
    <row r="19" spans="1:7" ht="30.75" thickBot="1">
      <c r="A19" s="74">
        <v>314</v>
      </c>
      <c r="B19" s="75" t="s">
        <v>87</v>
      </c>
      <c r="C19" s="114">
        <v>2660.8</v>
      </c>
      <c r="D19" s="114"/>
      <c r="E19" s="114">
        <v>154.7</v>
      </c>
      <c r="F19" s="31"/>
      <c r="G19" s="48">
        <f t="shared" si="0"/>
        <v>5.814040889957907</v>
      </c>
    </row>
    <row r="20" spans="1:7" ht="15" thickBot="1">
      <c r="A20" s="69">
        <v>400</v>
      </c>
      <c r="B20" s="76" t="s">
        <v>51</v>
      </c>
      <c r="C20" s="106">
        <f>C21+C22+C23+C24+C25+C26+C27</f>
        <v>76616.1</v>
      </c>
      <c r="D20" s="106">
        <f>D21+D22+D23+D24+D25+D26+D27</f>
        <v>0</v>
      </c>
      <c r="E20" s="106">
        <f>E21+E22+E23+E24+E25+E26+E27</f>
        <v>37865.700000000004</v>
      </c>
      <c r="F20" s="11"/>
      <c r="G20" s="42">
        <f t="shared" si="0"/>
        <v>49.42264093317201</v>
      </c>
    </row>
    <row r="21" spans="1:7" ht="15">
      <c r="A21" s="50">
        <v>405</v>
      </c>
      <c r="B21" s="65" t="s">
        <v>52</v>
      </c>
      <c r="C21" s="108">
        <v>1058.5</v>
      </c>
      <c r="D21" s="115"/>
      <c r="E21" s="115">
        <v>532.4</v>
      </c>
      <c r="F21" s="9"/>
      <c r="G21" s="92">
        <f t="shared" si="0"/>
        <v>50.29759093056211</v>
      </c>
    </row>
    <row r="22" spans="1:7" ht="15">
      <c r="A22" s="51">
        <v>406</v>
      </c>
      <c r="B22" s="18" t="s">
        <v>53</v>
      </c>
      <c r="C22" s="108">
        <v>2732.8</v>
      </c>
      <c r="D22" s="108"/>
      <c r="E22" s="108">
        <v>2475</v>
      </c>
      <c r="F22" s="8"/>
      <c r="G22" s="44">
        <f t="shared" si="0"/>
        <v>90.5664519906323</v>
      </c>
    </row>
    <row r="23" spans="1:7" ht="15">
      <c r="A23" s="51">
        <v>407</v>
      </c>
      <c r="B23" s="18" t="s">
        <v>54</v>
      </c>
      <c r="C23" s="108">
        <v>439.2</v>
      </c>
      <c r="D23" s="108"/>
      <c r="E23" s="108">
        <v>0</v>
      </c>
      <c r="F23" s="8"/>
      <c r="G23" s="44">
        <f t="shared" si="0"/>
        <v>0</v>
      </c>
    </row>
    <row r="24" spans="1:7" ht="15">
      <c r="A24" s="51">
        <v>408</v>
      </c>
      <c r="B24" s="77" t="s">
        <v>55</v>
      </c>
      <c r="C24" s="141">
        <v>0</v>
      </c>
      <c r="D24" s="108"/>
      <c r="E24" s="108">
        <v>0</v>
      </c>
      <c r="F24" s="8"/>
      <c r="G24" s="49">
        <v>0</v>
      </c>
    </row>
    <row r="25" spans="1:7" ht="15">
      <c r="A25" s="51">
        <v>409</v>
      </c>
      <c r="B25" s="18" t="s">
        <v>88</v>
      </c>
      <c r="C25" s="108">
        <v>65809.7</v>
      </c>
      <c r="D25" s="108"/>
      <c r="E25" s="108">
        <v>33163.3</v>
      </c>
      <c r="F25" s="8"/>
      <c r="G25" s="44">
        <f t="shared" si="0"/>
        <v>50.3927232611606</v>
      </c>
    </row>
    <row r="26" spans="1:7" ht="15">
      <c r="A26" s="51">
        <v>410</v>
      </c>
      <c r="B26" s="18" t="s">
        <v>89</v>
      </c>
      <c r="C26" s="108">
        <v>1221.3</v>
      </c>
      <c r="D26" s="108"/>
      <c r="E26" s="108">
        <v>165.4</v>
      </c>
      <c r="F26" s="8"/>
      <c r="G26" s="44">
        <f t="shared" si="0"/>
        <v>13.542946041103743</v>
      </c>
    </row>
    <row r="27" spans="1:7" ht="15.75" thickBot="1">
      <c r="A27" s="52">
        <v>412</v>
      </c>
      <c r="B27" s="78" t="s">
        <v>56</v>
      </c>
      <c r="C27" s="110">
        <v>5354.6</v>
      </c>
      <c r="D27" s="110"/>
      <c r="E27" s="110">
        <v>1529.6</v>
      </c>
      <c r="F27" s="10"/>
      <c r="G27" s="148">
        <f>E27/C27%</f>
        <v>28.56609270533746</v>
      </c>
    </row>
    <row r="28" spans="1:7" ht="15" thickBot="1">
      <c r="A28" s="62">
        <v>500</v>
      </c>
      <c r="B28" s="63" t="s">
        <v>57</v>
      </c>
      <c r="C28" s="106">
        <f>C29+C30+C31+C32</f>
        <v>74143.8</v>
      </c>
      <c r="D28" s="106">
        <f>D29+D30+D31+D32</f>
        <v>0</v>
      </c>
      <c r="E28" s="106">
        <f>E29+E30+E31+E32</f>
        <v>17176.4</v>
      </c>
      <c r="F28" s="11"/>
      <c r="G28" s="42">
        <f>E28/C28%</f>
        <v>23.16633353024798</v>
      </c>
    </row>
    <row r="29" spans="1:10" ht="15">
      <c r="A29" s="56">
        <v>501</v>
      </c>
      <c r="B29" s="80" t="s">
        <v>58</v>
      </c>
      <c r="C29" s="116">
        <v>22881.2</v>
      </c>
      <c r="D29" s="116"/>
      <c r="E29" s="116">
        <v>2754.4</v>
      </c>
      <c r="F29" s="57"/>
      <c r="G29" s="92">
        <f>E29/C29%</f>
        <v>12.037830183731622</v>
      </c>
      <c r="J29" s="55"/>
    </row>
    <row r="30" spans="1:7" ht="15">
      <c r="A30" s="51">
        <v>502</v>
      </c>
      <c r="B30" s="77" t="s">
        <v>59</v>
      </c>
      <c r="C30" s="108">
        <v>6700</v>
      </c>
      <c r="D30" s="108"/>
      <c r="E30" s="108">
        <v>1616</v>
      </c>
      <c r="F30" s="8"/>
      <c r="G30" s="44">
        <f>E30/C30%</f>
        <v>24.119402985074625</v>
      </c>
    </row>
    <row r="31" spans="1:7" ht="15">
      <c r="A31" s="51">
        <v>503</v>
      </c>
      <c r="B31" s="77" t="s">
        <v>60</v>
      </c>
      <c r="C31" s="108">
        <v>44541.6</v>
      </c>
      <c r="D31" s="108"/>
      <c r="E31" s="108">
        <v>12806</v>
      </c>
      <c r="F31" s="8"/>
      <c r="G31" s="44">
        <f>E31/C31%</f>
        <v>28.750651076746234</v>
      </c>
    </row>
    <row r="32" spans="1:7" ht="15.75" thickBot="1">
      <c r="A32" s="52">
        <v>505</v>
      </c>
      <c r="B32" s="78" t="s">
        <v>61</v>
      </c>
      <c r="C32" s="110">
        <v>21</v>
      </c>
      <c r="D32" s="110"/>
      <c r="E32" s="110">
        <v>0</v>
      </c>
      <c r="F32" s="10"/>
      <c r="G32" s="45">
        <v>0</v>
      </c>
    </row>
    <row r="33" spans="1:10" ht="15" thickBot="1">
      <c r="A33" s="62">
        <v>600</v>
      </c>
      <c r="B33" s="63" t="s">
        <v>62</v>
      </c>
      <c r="C33" s="106">
        <v>1024.8</v>
      </c>
      <c r="D33" s="106"/>
      <c r="E33" s="106">
        <v>35.3</v>
      </c>
      <c r="F33" s="11"/>
      <c r="G33" s="42">
        <f aca="true" t="shared" si="1" ref="G33:G49">E33/C33%</f>
        <v>3.4445745511319283</v>
      </c>
      <c r="J33" s="6"/>
    </row>
    <row r="34" spans="1:7" ht="15" thickBot="1">
      <c r="A34" s="62">
        <v>700</v>
      </c>
      <c r="B34" s="63" t="s">
        <v>63</v>
      </c>
      <c r="C34" s="106">
        <f>C35+C36+C38+C39+C37</f>
        <v>781808.5</v>
      </c>
      <c r="D34" s="106">
        <f>D35+D36+D38+D39+D37</f>
        <v>0</v>
      </c>
      <c r="E34" s="106">
        <f>E35+E36+E38+E39+E37</f>
        <v>459211.8</v>
      </c>
      <c r="F34" s="11">
        <f>F35+F36+F38+F39+F37</f>
        <v>0</v>
      </c>
      <c r="G34" s="42">
        <f t="shared" si="1"/>
        <v>58.737120407363186</v>
      </c>
    </row>
    <row r="35" spans="1:7" ht="15">
      <c r="A35" s="50">
        <v>701</v>
      </c>
      <c r="B35" s="79" t="s">
        <v>64</v>
      </c>
      <c r="C35" s="115">
        <v>286451</v>
      </c>
      <c r="D35" s="115"/>
      <c r="E35" s="115">
        <v>160231</v>
      </c>
      <c r="F35" s="9"/>
      <c r="G35" s="49">
        <f t="shared" si="1"/>
        <v>55.93661743195171</v>
      </c>
    </row>
    <row r="36" spans="1:7" ht="15">
      <c r="A36" s="51">
        <v>702</v>
      </c>
      <c r="B36" s="77" t="s">
        <v>65</v>
      </c>
      <c r="C36" s="108">
        <v>353458.9</v>
      </c>
      <c r="D36" s="108"/>
      <c r="E36" s="108">
        <v>212114.4</v>
      </c>
      <c r="F36" s="8"/>
      <c r="G36" s="44">
        <f t="shared" si="1"/>
        <v>60.01105078978064</v>
      </c>
    </row>
    <row r="37" spans="1:7" ht="15">
      <c r="A37" s="51">
        <v>703</v>
      </c>
      <c r="B37" s="77" t="s">
        <v>113</v>
      </c>
      <c r="C37" s="108">
        <v>89419.5</v>
      </c>
      <c r="D37" s="108"/>
      <c r="E37" s="108">
        <v>55708.7</v>
      </c>
      <c r="F37" s="8"/>
      <c r="G37" s="44">
        <f t="shared" si="1"/>
        <v>62.30039309099245</v>
      </c>
    </row>
    <row r="38" spans="1:7" ht="15">
      <c r="A38" s="51">
        <v>707</v>
      </c>
      <c r="B38" s="77" t="s">
        <v>66</v>
      </c>
      <c r="C38" s="108">
        <v>25407</v>
      </c>
      <c r="D38" s="108"/>
      <c r="E38" s="108">
        <v>15264.6</v>
      </c>
      <c r="F38" s="8"/>
      <c r="G38" s="44">
        <f t="shared" si="1"/>
        <v>60.08029283268391</v>
      </c>
    </row>
    <row r="39" spans="1:7" ht="15.75" thickBot="1">
      <c r="A39" s="93">
        <v>709</v>
      </c>
      <c r="B39" s="94" t="s">
        <v>67</v>
      </c>
      <c r="C39" s="117">
        <v>27072.1</v>
      </c>
      <c r="D39" s="117"/>
      <c r="E39" s="117">
        <v>15893.1</v>
      </c>
      <c r="F39" s="95"/>
      <c r="G39" s="87">
        <f t="shared" si="1"/>
        <v>58.70656506144702</v>
      </c>
    </row>
    <row r="40" spans="1:7" ht="15" thickBot="1">
      <c r="A40" s="69">
        <v>800</v>
      </c>
      <c r="B40" s="76" t="s">
        <v>68</v>
      </c>
      <c r="C40" s="106">
        <f>C41+C42</f>
        <v>74413.3</v>
      </c>
      <c r="D40" s="106">
        <f>D41+D42</f>
        <v>0</v>
      </c>
      <c r="E40" s="106">
        <f>E41+E42</f>
        <v>42050.6</v>
      </c>
      <c r="F40" s="11"/>
      <c r="G40" s="42">
        <f t="shared" si="1"/>
        <v>56.50952181935218</v>
      </c>
    </row>
    <row r="41" spans="1:7" ht="15">
      <c r="A41" s="56">
        <v>801</v>
      </c>
      <c r="B41" s="80" t="s">
        <v>69</v>
      </c>
      <c r="C41" s="116">
        <v>68554.6</v>
      </c>
      <c r="D41" s="116"/>
      <c r="E41" s="116">
        <v>38663.2</v>
      </c>
      <c r="F41" s="57"/>
      <c r="G41" s="86">
        <f t="shared" si="1"/>
        <v>56.397674262558596</v>
      </c>
    </row>
    <row r="42" spans="1:7" ht="15.75" thickBot="1">
      <c r="A42" s="58">
        <v>804</v>
      </c>
      <c r="B42" s="81" t="s">
        <v>99</v>
      </c>
      <c r="C42" s="118">
        <v>5858.7</v>
      </c>
      <c r="D42" s="118"/>
      <c r="E42" s="118">
        <v>3387.4</v>
      </c>
      <c r="F42" s="59"/>
      <c r="G42" s="87">
        <f t="shared" si="1"/>
        <v>57.81828733336748</v>
      </c>
    </row>
    <row r="43" spans="1:7" ht="16.5" thickBot="1">
      <c r="A43" s="90">
        <v>900</v>
      </c>
      <c r="B43" s="88" t="s">
        <v>114</v>
      </c>
      <c r="C43" s="119">
        <f>C44</f>
        <v>280.8</v>
      </c>
      <c r="D43" s="119">
        <f>D44</f>
        <v>0</v>
      </c>
      <c r="E43" s="119">
        <f>E44</f>
        <v>0</v>
      </c>
      <c r="F43" s="54"/>
      <c r="G43" s="91">
        <f t="shared" si="1"/>
        <v>0</v>
      </c>
    </row>
    <row r="44" spans="1:7" ht="16.5" thickBot="1">
      <c r="A44" s="58">
        <v>909</v>
      </c>
      <c r="B44" s="89" t="s">
        <v>115</v>
      </c>
      <c r="C44" s="118">
        <v>280.8</v>
      </c>
      <c r="D44" s="118"/>
      <c r="E44" s="118">
        <v>0</v>
      </c>
      <c r="F44" s="59"/>
      <c r="G44" s="87">
        <f t="shared" si="1"/>
        <v>0</v>
      </c>
    </row>
    <row r="45" spans="1:7" ht="15" thickBot="1">
      <c r="A45" s="82">
        <v>1000</v>
      </c>
      <c r="B45" s="76" t="s">
        <v>71</v>
      </c>
      <c r="C45" s="106">
        <f>C46+C47+C48</f>
        <v>136950.5</v>
      </c>
      <c r="D45" s="106">
        <f>D46+D47+D48</f>
        <v>0</v>
      </c>
      <c r="E45" s="106">
        <f>E46+E47+E48</f>
        <v>77871</v>
      </c>
      <c r="F45" s="11"/>
      <c r="G45" s="42">
        <f t="shared" si="1"/>
        <v>56.86069054147301</v>
      </c>
    </row>
    <row r="46" spans="1:7" ht="13.5" customHeight="1">
      <c r="A46" s="83">
        <v>1001</v>
      </c>
      <c r="B46" s="79" t="s">
        <v>94</v>
      </c>
      <c r="C46" s="115">
        <v>10464.9</v>
      </c>
      <c r="D46" s="115"/>
      <c r="E46" s="115">
        <v>5851.1</v>
      </c>
      <c r="F46" s="9"/>
      <c r="G46" s="49">
        <f t="shared" si="1"/>
        <v>55.91166661888791</v>
      </c>
    </row>
    <row r="47" spans="1:7" ht="13.5" customHeight="1">
      <c r="A47" s="84">
        <v>1003</v>
      </c>
      <c r="B47" s="77" t="s">
        <v>72</v>
      </c>
      <c r="C47" s="108">
        <v>118337.6</v>
      </c>
      <c r="D47" s="108"/>
      <c r="E47" s="108">
        <v>67996.9</v>
      </c>
      <c r="F47" s="8"/>
      <c r="G47" s="44">
        <f t="shared" si="1"/>
        <v>57.460097213396246</v>
      </c>
    </row>
    <row r="48" spans="1:7" ht="15.75" thickBot="1">
      <c r="A48" s="85">
        <v>1006</v>
      </c>
      <c r="B48" s="78" t="s">
        <v>73</v>
      </c>
      <c r="C48" s="110">
        <v>8148</v>
      </c>
      <c r="D48" s="110"/>
      <c r="E48" s="110">
        <v>4023</v>
      </c>
      <c r="F48" s="10"/>
      <c r="G48" s="45">
        <f t="shared" si="1"/>
        <v>49.3740795287187</v>
      </c>
    </row>
    <row r="49" spans="1:7" ht="15" thickBot="1">
      <c r="A49" s="82">
        <v>1100</v>
      </c>
      <c r="B49" s="76" t="s">
        <v>70</v>
      </c>
      <c r="C49" s="106">
        <f>C50+C51+C52</f>
        <v>1258.5</v>
      </c>
      <c r="D49" s="106">
        <f>D50+D51+D52</f>
        <v>0</v>
      </c>
      <c r="E49" s="106">
        <f>E50+E51+E52</f>
        <v>461.3</v>
      </c>
      <c r="F49" s="11">
        <f>F50+F51+F52</f>
        <v>0</v>
      </c>
      <c r="G49" s="42">
        <f t="shared" si="1"/>
        <v>36.65474771553436</v>
      </c>
    </row>
    <row r="50" spans="1:7" ht="15">
      <c r="A50" s="83">
        <v>1101</v>
      </c>
      <c r="B50" s="79" t="s">
        <v>90</v>
      </c>
      <c r="C50" s="115">
        <v>0</v>
      </c>
      <c r="D50" s="115"/>
      <c r="E50" s="115">
        <v>0</v>
      </c>
      <c r="F50" s="9"/>
      <c r="G50" s="49">
        <v>0</v>
      </c>
    </row>
    <row r="51" spans="1:7" ht="15">
      <c r="A51" s="84">
        <v>1102</v>
      </c>
      <c r="B51" s="77" t="s">
        <v>91</v>
      </c>
      <c r="C51" s="108">
        <v>53.4</v>
      </c>
      <c r="D51" s="108"/>
      <c r="E51" s="108">
        <v>0</v>
      </c>
      <c r="F51" s="8"/>
      <c r="G51" s="44">
        <v>0</v>
      </c>
    </row>
    <row r="52" spans="1:7" ht="15.75" thickBot="1">
      <c r="A52" s="85">
        <v>1105</v>
      </c>
      <c r="B52" s="78" t="s">
        <v>95</v>
      </c>
      <c r="C52" s="110">
        <v>1205.1</v>
      </c>
      <c r="D52" s="110"/>
      <c r="E52" s="110">
        <v>461.3</v>
      </c>
      <c r="F52" s="10"/>
      <c r="G52" s="45">
        <f>E52/C52%</f>
        <v>38.2789809974276</v>
      </c>
    </row>
    <row r="53" spans="1:7" ht="15" thickBot="1">
      <c r="A53" s="82">
        <v>1200</v>
      </c>
      <c r="B53" s="99" t="s">
        <v>92</v>
      </c>
      <c r="C53" s="139">
        <v>535.4</v>
      </c>
      <c r="D53" s="140"/>
      <c r="E53" s="120">
        <v>450</v>
      </c>
      <c r="F53" s="96"/>
      <c r="G53" s="103">
        <f>E53/C53%</f>
        <v>84.04930892790436</v>
      </c>
    </row>
    <row r="54" spans="1:7" ht="15" thickBot="1">
      <c r="A54" s="82">
        <v>1300</v>
      </c>
      <c r="B54" s="99" t="s">
        <v>48</v>
      </c>
      <c r="C54" s="139">
        <v>2453.7</v>
      </c>
      <c r="D54" s="140"/>
      <c r="E54" s="120">
        <v>1605.7</v>
      </c>
      <c r="F54" s="96"/>
      <c r="G54" s="103">
        <f>E54/C54%</f>
        <v>65.43994783388352</v>
      </c>
    </row>
    <row r="55" spans="1:7" ht="15.75" thickBot="1">
      <c r="A55" s="53"/>
      <c r="B55" s="100" t="s">
        <v>74</v>
      </c>
      <c r="C55" s="98">
        <f>C7+C16+C20+C28+C33+C34+C40+C45+C49+C53+C54+C43</f>
        <v>1263690.0999999999</v>
      </c>
      <c r="D55" s="97">
        <f>D7+D16+D20+D28+D33+D34+D40+D45+D49+D53+D54+D43</f>
        <v>0</v>
      </c>
      <c r="E55" s="121">
        <f>E7+E16+E20+E28+E33+E34+E40+E45+E49+E53+E54+E43</f>
        <v>697299.1</v>
      </c>
      <c r="F55" s="101"/>
      <c r="G55" s="102">
        <f>E55/C55%</f>
        <v>55.17959664319599</v>
      </c>
    </row>
    <row r="56" spans="1:7" ht="15">
      <c r="A56" s="1"/>
      <c r="B56" s="1"/>
      <c r="C56" s="1"/>
      <c r="D56" s="1"/>
      <c r="E56" s="122"/>
      <c r="F56" s="1"/>
      <c r="G56" s="1"/>
    </row>
    <row r="57" spans="1:7" ht="15">
      <c r="A57" s="158"/>
      <c r="B57" s="158"/>
      <c r="C57" s="1"/>
      <c r="D57" s="1"/>
      <c r="E57" s="104"/>
      <c r="F57" s="1"/>
      <c r="G57" s="1"/>
    </row>
    <row r="58" spans="1:7" ht="15">
      <c r="A58" s="1" t="s">
        <v>129</v>
      </c>
      <c r="B58" s="1"/>
      <c r="C58" s="1"/>
      <c r="D58" s="1"/>
      <c r="E58" s="104" t="s">
        <v>131</v>
      </c>
      <c r="F58" s="1"/>
      <c r="G58" s="1"/>
    </row>
    <row r="59" spans="1:7" ht="15">
      <c r="A59" s="1"/>
      <c r="B59" s="1"/>
      <c r="C59" s="1"/>
      <c r="D59" s="1"/>
      <c r="E59" s="104"/>
      <c r="F59" s="1"/>
      <c r="G59" s="1"/>
    </row>
    <row r="60" spans="1:6" ht="15">
      <c r="A60" s="1"/>
      <c r="B60" s="1"/>
      <c r="C60" s="1"/>
      <c r="D60" s="1"/>
      <c r="E60" s="104"/>
      <c r="F60" s="1"/>
    </row>
    <row r="61" spans="1:6" ht="15">
      <c r="A61" s="1" t="s">
        <v>120</v>
      </c>
      <c r="B61" s="1"/>
      <c r="C61" s="1"/>
      <c r="D61" s="1"/>
      <c r="E61" s="104"/>
      <c r="F61" s="1"/>
    </row>
  </sheetData>
  <sheetProtection/>
  <mergeCells count="5">
    <mergeCell ref="A57:B57"/>
    <mergeCell ref="B2:G2"/>
    <mergeCell ref="A3:G3"/>
    <mergeCell ref="A4:G4"/>
    <mergeCell ref="E5:G5"/>
  </mergeCells>
  <printOptions/>
  <pageMargins left="0.57" right="0.3" top="0.43" bottom="0.35" header="0.21" footer="0.19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Image&amp;Matros ®</cp:lastModifiedBy>
  <cp:lastPrinted>2018-08-09T04:38:21Z</cp:lastPrinted>
  <dcterms:created xsi:type="dcterms:W3CDTF">1996-10-08T23:32:33Z</dcterms:created>
  <dcterms:modified xsi:type="dcterms:W3CDTF">2018-08-09T04:38:49Z</dcterms:modified>
  <cp:category/>
  <cp:version/>
  <cp:contentType/>
  <cp:contentStatus/>
</cp:coreProperties>
</file>